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3_PB_Projekte\Kulturlegi\Budgetberechnung\2022\"/>
    </mc:Choice>
  </mc:AlternateContent>
  <bookViews>
    <workbookView xWindow="-120" yWindow="-120" windowWidth="29040" windowHeight="15840"/>
  </bookViews>
  <sheets>
    <sheet name="Budgetrechner_Solothurn 2022" sheetId="1" r:id="rId1"/>
    <sheet name="Anspruch 2022 " sheetId="2" r:id="rId2"/>
    <sheet name="Tabelle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3" i="1" l="1"/>
  <c r="F13" i="2"/>
  <c r="G13" i="2"/>
  <c r="H13" i="2"/>
  <c r="I13" i="2"/>
  <c r="E13" i="2"/>
  <c r="D13" i="2"/>
  <c r="B28" i="1" l="1"/>
  <c r="C28" i="1"/>
  <c r="C29" i="1"/>
  <c r="C25" i="1"/>
  <c r="B25" i="1"/>
  <c r="C22" i="1"/>
  <c r="B22" i="1"/>
  <c r="O15" i="2"/>
  <c r="O17" i="2" s="1"/>
  <c r="N15" i="2"/>
  <c r="I15" i="2"/>
  <c r="H15" i="2"/>
  <c r="G15" i="2"/>
  <c r="G17" i="2" s="1"/>
  <c r="O12" i="2"/>
  <c r="N12" i="2"/>
  <c r="M12" i="2"/>
  <c r="M17" i="2" s="1"/>
  <c r="L12" i="2"/>
  <c r="L17" i="2" s="1"/>
  <c r="K12" i="2"/>
  <c r="K17" i="2" s="1"/>
  <c r="J12" i="2"/>
  <c r="J17" i="2" s="1"/>
  <c r="I12" i="2"/>
  <c r="H12" i="2"/>
  <c r="H17" i="2" s="1"/>
  <c r="G12" i="2"/>
  <c r="F12" i="2"/>
  <c r="F17" i="2" s="1"/>
  <c r="E12" i="2"/>
  <c r="E17" i="2" s="1"/>
  <c r="D12" i="2"/>
  <c r="D17" i="2" s="1"/>
  <c r="C12" i="2"/>
  <c r="C17" i="2" s="1"/>
  <c r="B12" i="2"/>
  <c r="B17" i="2" s="1"/>
  <c r="N17" i="2" l="1"/>
  <c r="I17" i="2"/>
  <c r="D26" i="1"/>
  <c r="D25" i="1" l="1"/>
  <c r="C14" i="1" l="1"/>
  <c r="D16" i="1" s="1"/>
  <c r="B14" i="1"/>
  <c r="D15" i="1" s="1"/>
  <c r="D29" i="1"/>
  <c r="D23" i="1"/>
  <c r="D28" i="1" l="1"/>
  <c r="D18" i="1"/>
  <c r="D22" i="1"/>
  <c r="D33" i="1" l="1"/>
  <c r="B35" i="1" s="1"/>
</calcChain>
</file>

<file path=xl/sharedStrings.xml><?xml version="1.0" encoding="utf-8"?>
<sst xmlns="http://schemas.openxmlformats.org/spreadsheetml/2006/main" count="65" uniqueCount="63">
  <si>
    <t>Jährliche Einnahmen</t>
  </si>
  <si>
    <t>Bruttoeinkommen aus Vermögen (Zinsen, Dividenden, etc.)</t>
  </si>
  <si>
    <t>Renten (AHV, IV, Unfall, Alimente, Taggelder, Stipendien, etc.)</t>
  </si>
  <si>
    <t>Paar / Familie</t>
  </si>
  <si>
    <t>abzüglich Freibetrag</t>
  </si>
  <si>
    <t xml:space="preserve">Total </t>
  </si>
  <si>
    <t>Vermögensverzehr Alleinstehende 1/10</t>
  </si>
  <si>
    <t>Vermögensverzehr Paar / Familie 1/10</t>
  </si>
  <si>
    <t>Total Einnahmen</t>
  </si>
  <si>
    <t>Jährliche Ausgaben</t>
  </si>
  <si>
    <t>Anrechenbare Ausgaben</t>
  </si>
  <si>
    <t>Lebensituation</t>
  </si>
  <si>
    <t>Anzahl Kinder bis 18</t>
  </si>
  <si>
    <t>Mietzins pro Jahr plus Nebenkosten</t>
  </si>
  <si>
    <t>Lebensunterhalt Erwachsene</t>
  </si>
  <si>
    <t>Lebensunterhalt Kinder</t>
  </si>
  <si>
    <t>Pauschalbetrag für Krankenkasse Erwachsene</t>
  </si>
  <si>
    <t>Pauschalbetrag für Krankenkasse Kinder</t>
  </si>
  <si>
    <t>Total Ausgaben</t>
  </si>
  <si>
    <t>Geleistete familienrechtliche Alimente</t>
  </si>
  <si>
    <t>Berechtigt für die Kulturlegi?</t>
  </si>
  <si>
    <t>Bruttovermögen nach Schuldenabzug (gemäss Steuererklärung)</t>
  </si>
  <si>
    <t>Anzahl Erwachsene (maximal 2 Personen)</t>
  </si>
  <si>
    <t>Anrechenbare Einnahmen</t>
  </si>
  <si>
    <t>Einzelperson</t>
  </si>
  <si>
    <t>Erwerbseinkommen</t>
  </si>
  <si>
    <t>Name</t>
  </si>
  <si>
    <t>Mietzins pro Jahr Kinder</t>
  </si>
  <si>
    <t>Spalte1</t>
  </si>
  <si>
    <t>1 Pers</t>
  </si>
  <si>
    <t>Paar</t>
  </si>
  <si>
    <t>1 Er 1 Kind</t>
  </si>
  <si>
    <t>1 Er 2. Kind</t>
  </si>
  <si>
    <t xml:space="preserve">1 Er. 3 Kind </t>
  </si>
  <si>
    <t>1. Er. 4 Kind</t>
  </si>
  <si>
    <t>1. Er. 5 Kind</t>
  </si>
  <si>
    <t>1. Er. 6 Kind</t>
  </si>
  <si>
    <t xml:space="preserve"> 2 Erw. 1 Kind</t>
  </si>
  <si>
    <t>2 Er 2. Kind</t>
  </si>
  <si>
    <t xml:space="preserve">2 Er. 3 Kind </t>
  </si>
  <si>
    <t>2 Er. 4 Kind</t>
  </si>
  <si>
    <t>2 Er. 5 Kind</t>
  </si>
  <si>
    <t>2 Er. 6 Kind</t>
  </si>
  <si>
    <t>Grundb. Erw-</t>
  </si>
  <si>
    <t>1. Kind</t>
  </si>
  <si>
    <t>2. Kind</t>
  </si>
  <si>
    <t>3. Kind</t>
  </si>
  <si>
    <t>4. Kind</t>
  </si>
  <si>
    <t>5. Kind</t>
  </si>
  <si>
    <t>6. Kind</t>
  </si>
  <si>
    <t>7. Kind</t>
  </si>
  <si>
    <t>8. Kind</t>
  </si>
  <si>
    <t>Zwischentotal</t>
  </si>
  <si>
    <t xml:space="preserve">IPV gemäss EL Erwachsene </t>
  </si>
  <si>
    <t>IPV gemäss EL Kind</t>
  </si>
  <si>
    <t>Total Einkommensgrenze</t>
  </si>
  <si>
    <t>Prämiengruppe</t>
  </si>
  <si>
    <t>Berechnung EL Kinder älter als 11</t>
  </si>
  <si>
    <t>Berechnung Mietzinsregion 2 (Stadt)</t>
  </si>
  <si>
    <t>Miete (Kt. SO)</t>
  </si>
  <si>
    <t>(gemäss EL Ansätze 2022 = Fr 5736 für Erwachsenen und  1344 für Kinder)</t>
  </si>
  <si>
    <t>Mietangaben bei Kinder</t>
  </si>
  <si>
    <t>Zwischentoal Grundbedarf Kinder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</si>
</sst>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0" borderId="0" xfId="0" applyFont="1"/>
    <xf numFmtId="0" fontId="0" fillId="2" borderId="1" xfId="0" applyFill="1" applyBorder="1"/>
    <xf numFmtId="0" fontId="0" fillId="0" borderId="0" xfId="0" applyFill="1" applyBorder="1"/>
    <xf numFmtId="2" fontId="0" fillId="0" borderId="0" xfId="0" applyNumberFormat="1" applyAlignment="1">
      <alignment wrapText="1"/>
    </xf>
    <xf numFmtId="0" fontId="0" fillId="3" borderId="0" xfId="0" applyFill="1"/>
    <xf numFmtId="0" fontId="0" fillId="4" borderId="0" xfId="0" applyFill="1"/>
    <xf numFmtId="0" fontId="4" fillId="0" borderId="0" xfId="0" applyFont="1"/>
    <xf numFmtId="0" fontId="2" fillId="5" borderId="0" xfId="0" applyFont="1" applyFill="1"/>
    <xf numFmtId="0" fontId="1" fillId="5" borderId="0" xfId="0" applyFont="1" applyFill="1" applyAlignment="1">
      <alignment wrapText="1"/>
    </xf>
    <xf numFmtId="0" fontId="0" fillId="5" borderId="0" xfId="0" applyFill="1"/>
    <xf numFmtId="0" fontId="0" fillId="5" borderId="1" xfId="0" applyFill="1" applyBorder="1"/>
    <xf numFmtId="0" fontId="0" fillId="5" borderId="0" xfId="0" applyFill="1" applyAlignment="1">
      <alignment wrapText="1"/>
    </xf>
  </cellXfs>
  <cellStyles count="1">
    <cellStyle name="Standard" xfId="0" builtinId="0"/>
  </cellStyles>
  <dxfs count="1">
    <dxf>
      <numFmt numFmtId="2" formatCode="0.00"/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e1" displayName="Tabelle1" ref="A1:O18" totalsRowShown="0">
  <autoFilter ref="A1:O18"/>
  <tableColumns count="15">
    <tableColumn id="1" name="Spalte1" dataDxfId="0"/>
    <tableColumn id="2" name="1 Pers"/>
    <tableColumn id="3" name="Paar"/>
    <tableColumn id="4" name="1 Er 1 Kind"/>
    <tableColumn id="5" name="1 Er 2. Kind"/>
    <tableColumn id="6" name="1 Er. 3 Kind "/>
    <tableColumn id="7" name="1. Er. 4 Kind"/>
    <tableColumn id="8" name="1. Er. 5 Kind"/>
    <tableColumn id="9" name="1. Er. 6 Kind"/>
    <tableColumn id="12" name=" 2 Erw. 1 Kind"/>
    <tableColumn id="13" name="2 Er 2. Kind"/>
    <tableColumn id="14" name="2 Er. 3 Kind "/>
    <tableColumn id="15" name="2 Er. 4 Kind"/>
    <tableColumn id="16" name="2 Er. 5 Kind"/>
    <tableColumn id="17" name="2 Er. 6 Kind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B3" sqref="B3"/>
    </sheetView>
  </sheetViews>
  <sheetFormatPr baseColWidth="10" defaultRowHeight="15" x14ac:dyDescent="0.25"/>
  <cols>
    <col min="1" max="1" width="38.42578125" customWidth="1"/>
    <col min="2" max="3" width="14" customWidth="1"/>
    <col min="4" max="4" width="13.42578125" customWidth="1"/>
  </cols>
  <sheetData>
    <row r="1" spans="1:4" ht="18.75" x14ac:dyDescent="0.3">
      <c r="A1" s="5" t="s">
        <v>11</v>
      </c>
      <c r="B1" t="s">
        <v>26</v>
      </c>
    </row>
    <row r="2" spans="1:4" x14ac:dyDescent="0.25">
      <c r="A2" t="s">
        <v>22</v>
      </c>
      <c r="B2" s="8"/>
    </row>
    <row r="3" spans="1:4" x14ac:dyDescent="0.25">
      <c r="A3" t="s">
        <v>12</v>
      </c>
      <c r="B3" s="8"/>
    </row>
    <row r="5" spans="1:4" s="5" customFormat="1" ht="30.75" x14ac:dyDescent="0.3">
      <c r="A5" s="5" t="s">
        <v>0</v>
      </c>
      <c r="D5" s="3" t="s">
        <v>23</v>
      </c>
    </row>
    <row r="7" spans="1:4" ht="18" customHeight="1" x14ac:dyDescent="0.25">
      <c r="A7" t="s">
        <v>25</v>
      </c>
      <c r="C7" s="9"/>
      <c r="D7" s="8"/>
    </row>
    <row r="8" spans="1:4" x14ac:dyDescent="0.25">
      <c r="A8" t="s">
        <v>2</v>
      </c>
      <c r="D8" s="8"/>
    </row>
    <row r="9" spans="1:4" x14ac:dyDescent="0.25">
      <c r="A9" t="s">
        <v>1</v>
      </c>
      <c r="D9" s="8"/>
    </row>
    <row r="11" spans="1:4" ht="18.75" customHeight="1" x14ac:dyDescent="0.25">
      <c r="B11" s="4" t="s">
        <v>24</v>
      </c>
      <c r="C11" s="4" t="s">
        <v>3</v>
      </c>
    </row>
    <row r="12" spans="1:4" ht="28.5" customHeight="1" x14ac:dyDescent="0.25">
      <c r="A12" s="1" t="s">
        <v>21</v>
      </c>
      <c r="B12" s="8"/>
      <c r="C12" s="8"/>
    </row>
    <row r="13" spans="1:4" x14ac:dyDescent="0.25">
      <c r="A13" t="s">
        <v>4</v>
      </c>
      <c r="B13" s="2">
        <v>-30000</v>
      </c>
      <c r="C13" s="2">
        <v>-50000</v>
      </c>
    </row>
    <row r="14" spans="1:4" x14ac:dyDescent="0.25">
      <c r="A14" t="s">
        <v>5</v>
      </c>
      <c r="B14" s="2">
        <f>B12+B13</f>
        <v>-30000</v>
      </c>
      <c r="C14" s="2">
        <f>C12+C13</f>
        <v>-50000</v>
      </c>
    </row>
    <row r="15" spans="1:4" ht="18.75" customHeight="1" x14ac:dyDescent="0.25">
      <c r="A15" s="1" t="s">
        <v>6</v>
      </c>
      <c r="D15" s="6">
        <f>IF(B14&gt;0,B14/10,0)</f>
        <v>0</v>
      </c>
    </row>
    <row r="16" spans="1:4" ht="18.75" customHeight="1" x14ac:dyDescent="0.25">
      <c r="A16" s="1" t="s">
        <v>7</v>
      </c>
      <c r="D16" s="6">
        <f>IF(C14&gt;0,C14/10,0)</f>
        <v>0</v>
      </c>
    </row>
    <row r="18" spans="1:5" s="4" customFormat="1" x14ac:dyDescent="0.25">
      <c r="A18" s="3" t="s">
        <v>8</v>
      </c>
      <c r="D18" s="4">
        <f>SUM(D7:D16)</f>
        <v>0</v>
      </c>
    </row>
    <row r="20" spans="1:5" s="5" customFormat="1" ht="30.75" x14ac:dyDescent="0.3">
      <c r="A20" s="14" t="s">
        <v>9</v>
      </c>
      <c r="B20" s="15" t="s">
        <v>24</v>
      </c>
      <c r="C20" s="15" t="s">
        <v>3</v>
      </c>
      <c r="D20" s="15" t="s">
        <v>10</v>
      </c>
      <c r="E20" s="4"/>
    </row>
    <row r="21" spans="1:5" x14ac:dyDescent="0.25">
      <c r="A21" s="16"/>
      <c r="B21" s="16"/>
      <c r="C21" s="16"/>
      <c r="D21" s="16"/>
    </row>
    <row r="22" spans="1:5" x14ac:dyDescent="0.25">
      <c r="A22" s="16" t="s">
        <v>14</v>
      </c>
      <c r="B22" s="12">
        <f>IF(B2=1,'Anspruch 2022 '!B3,0)</f>
        <v>0</v>
      </c>
      <c r="C22" s="12">
        <f>IF(B2=2,'Anspruch 2022 '!C3,0)</f>
        <v>0</v>
      </c>
      <c r="D22" s="16">
        <f>SUM(B22:C22)</f>
        <v>0</v>
      </c>
    </row>
    <row r="23" spans="1:5" x14ac:dyDescent="0.25">
      <c r="A23" s="16" t="s">
        <v>15</v>
      </c>
      <c r="B23" s="16"/>
      <c r="C23" s="12">
        <f>IF(B3=1,'Anspruch 2022 '!D13,IF(B3=2,'Anspruch 2022 '!E13,IF(B3=3,'Anspruch 2022 '!F13,IF(B3=4,'Anspruch 2022 '!G13,IF(B3=5,'Anspruch 2022 '!H13,IF(B3=6,'Anspruch 2022 '!I13,0))))))</f>
        <v>0</v>
      </c>
      <c r="D23" s="16">
        <f>SUM(B23:C23)</f>
        <v>0</v>
      </c>
    </row>
    <row r="24" spans="1:5" x14ac:dyDescent="0.25">
      <c r="A24" s="16"/>
      <c r="B24" s="16"/>
      <c r="C24" s="16"/>
      <c r="D24" s="16"/>
    </row>
    <row r="25" spans="1:5" x14ac:dyDescent="0.25">
      <c r="A25" s="16" t="s">
        <v>13</v>
      </c>
      <c r="B25" s="12">
        <f>IF(B2=1,'Anspruch 2022 '!B2,0)</f>
        <v>0</v>
      </c>
      <c r="C25" s="12">
        <f>IF(B2=2,'Anspruch 2022 '!C2,0)</f>
        <v>0</v>
      </c>
      <c r="D25" s="17">
        <f>SUM(B25:C25)</f>
        <v>0</v>
      </c>
    </row>
    <row r="26" spans="1:5" x14ac:dyDescent="0.25">
      <c r="A26" s="16" t="s">
        <v>27</v>
      </c>
      <c r="B26" s="16"/>
      <c r="C26" s="16">
        <f>IF(B3=1,'Anspruch 2022 '!D16,IF(B3=2,'Anspruch 2022 '!E16,IF(B3=3,'Anspruch 2022 '!F16,IF(B3=4,'Anspruch 2022 '!G16,IF(B3=5,'Anspruch 2022 '!H16,0)))))</f>
        <v>0</v>
      </c>
      <c r="D26" s="16">
        <f>SUM(B26:C26)</f>
        <v>0</v>
      </c>
    </row>
    <row r="27" spans="1:5" x14ac:dyDescent="0.25">
      <c r="A27" s="16"/>
      <c r="B27" s="16"/>
      <c r="C27" s="16"/>
      <c r="D27" s="16"/>
    </row>
    <row r="28" spans="1:5" ht="25.5" customHeight="1" x14ac:dyDescent="0.25">
      <c r="A28" s="18" t="s">
        <v>16</v>
      </c>
      <c r="B28" s="12">
        <f>IF(B2=1,'Anspruch 2022 '!B14,0)</f>
        <v>0</v>
      </c>
      <c r="C28" s="12">
        <f>IF(B2=2,'Anspruch 2022 '!C14,0)</f>
        <v>0</v>
      </c>
      <c r="D28" s="16">
        <f>SUM(B28:C28)</f>
        <v>0</v>
      </c>
    </row>
    <row r="29" spans="1:5" ht="23.25" customHeight="1" x14ac:dyDescent="0.25">
      <c r="A29" s="18" t="s">
        <v>17</v>
      </c>
      <c r="B29" s="16"/>
      <c r="C29" s="12">
        <f>B3*'Anspruch 2022 '!D15</f>
        <v>0</v>
      </c>
      <c r="D29" s="16">
        <f>C29</f>
        <v>0</v>
      </c>
      <c r="E29" t="s">
        <v>60</v>
      </c>
    </row>
    <row r="31" spans="1:5" x14ac:dyDescent="0.25">
      <c r="A31" t="s">
        <v>19</v>
      </c>
      <c r="D31" s="8"/>
    </row>
    <row r="33" spans="1:4" s="4" customFormat="1" x14ac:dyDescent="0.25">
      <c r="A33" s="4" t="s">
        <v>18</v>
      </c>
      <c r="D33" s="4">
        <f>SUM(D22:D31)</f>
        <v>0</v>
      </c>
    </row>
    <row r="35" spans="1:4" ht="26.25" x14ac:dyDescent="0.4">
      <c r="A35" t="s">
        <v>20</v>
      </c>
      <c r="B35" s="7" t="str">
        <f>IF((D33-D18)&gt;1,"JA","NEIN")</f>
        <v>NEIN</v>
      </c>
    </row>
  </sheetData>
  <phoneticPr fontId="0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E21" sqref="E21"/>
    </sheetView>
  </sheetViews>
  <sheetFormatPr baseColWidth="10" defaultColWidth="11.42578125" defaultRowHeight="15" x14ac:dyDescent="0.25"/>
  <cols>
    <col min="1" max="1" width="14.7109375" customWidth="1"/>
    <col min="4" max="4" width="18.28515625" customWidth="1"/>
    <col min="5" max="5" width="12.7109375" customWidth="1"/>
    <col min="6" max="6" width="13.140625" customWidth="1"/>
    <col min="7" max="9" width="13.28515625" customWidth="1"/>
    <col min="10" max="10" width="14.7109375" customWidth="1"/>
    <col min="11" max="11" width="12.7109375" customWidth="1"/>
    <col min="12" max="12" width="13.140625" customWidth="1"/>
    <col min="13" max="15" width="12.7109375" customWidth="1"/>
  </cols>
  <sheetData>
    <row r="1" spans="1:15" x14ac:dyDescent="0.25">
      <c r="A1" s="10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  <c r="N1" t="s">
        <v>41</v>
      </c>
      <c r="O1" t="s">
        <v>42</v>
      </c>
    </row>
    <row r="2" spans="1:15" x14ac:dyDescent="0.25">
      <c r="A2" s="10" t="s">
        <v>59</v>
      </c>
      <c r="B2" s="11">
        <v>15900</v>
      </c>
      <c r="C2" s="11">
        <v>18900</v>
      </c>
      <c r="D2" s="11">
        <v>18900</v>
      </c>
      <c r="E2" s="6">
        <v>20700</v>
      </c>
      <c r="F2" s="6">
        <v>22500</v>
      </c>
      <c r="G2" s="6">
        <v>22500</v>
      </c>
      <c r="H2" s="6">
        <v>22500</v>
      </c>
      <c r="I2" s="6">
        <v>22500</v>
      </c>
      <c r="J2" s="12">
        <v>20700</v>
      </c>
      <c r="K2" s="12">
        <v>22500</v>
      </c>
      <c r="L2" s="12">
        <v>22500</v>
      </c>
      <c r="M2" s="12">
        <v>22500</v>
      </c>
      <c r="N2" s="12">
        <v>22500</v>
      </c>
      <c r="O2" s="12">
        <v>22500</v>
      </c>
    </row>
    <row r="3" spans="1:15" x14ac:dyDescent="0.25">
      <c r="A3" s="10" t="s">
        <v>43</v>
      </c>
      <c r="B3" s="11">
        <v>19610</v>
      </c>
      <c r="C3" s="11">
        <v>29415</v>
      </c>
      <c r="D3" s="11">
        <v>19610</v>
      </c>
      <c r="E3" s="11">
        <v>19610</v>
      </c>
      <c r="F3" s="11">
        <v>19610</v>
      </c>
      <c r="G3" s="11">
        <v>19610</v>
      </c>
      <c r="H3" s="11">
        <v>19610</v>
      </c>
      <c r="I3" s="11">
        <v>19610</v>
      </c>
      <c r="J3">
        <v>29175</v>
      </c>
      <c r="K3">
        <v>29175</v>
      </c>
      <c r="L3">
        <v>29175</v>
      </c>
      <c r="M3">
        <v>29175</v>
      </c>
      <c r="N3">
        <v>29175</v>
      </c>
      <c r="O3">
        <v>29175</v>
      </c>
    </row>
    <row r="4" spans="1:15" x14ac:dyDescent="0.25">
      <c r="A4" s="10" t="s">
        <v>44</v>
      </c>
      <c r="D4" s="11">
        <v>10260</v>
      </c>
      <c r="E4" s="11">
        <v>10260</v>
      </c>
      <c r="F4" s="11">
        <v>10260</v>
      </c>
      <c r="G4" s="11">
        <v>10260</v>
      </c>
      <c r="H4" s="11">
        <v>10260</v>
      </c>
      <c r="I4" s="11">
        <v>10260</v>
      </c>
      <c r="J4">
        <v>10260</v>
      </c>
      <c r="K4">
        <v>10260</v>
      </c>
      <c r="L4">
        <v>10260</v>
      </c>
      <c r="M4">
        <v>10260</v>
      </c>
      <c r="N4">
        <v>10260</v>
      </c>
      <c r="O4">
        <v>10260</v>
      </c>
    </row>
    <row r="5" spans="1:15" x14ac:dyDescent="0.25">
      <c r="A5" s="10" t="s">
        <v>45</v>
      </c>
      <c r="E5" s="11">
        <v>10260</v>
      </c>
      <c r="F5" s="11">
        <v>10260</v>
      </c>
      <c r="G5" s="11">
        <v>10260</v>
      </c>
      <c r="H5" s="11">
        <v>10260</v>
      </c>
      <c r="I5" s="11">
        <v>10260</v>
      </c>
      <c r="K5">
        <v>10260</v>
      </c>
      <c r="L5">
        <v>10260</v>
      </c>
      <c r="M5">
        <v>10260</v>
      </c>
      <c r="N5">
        <v>10260</v>
      </c>
      <c r="O5">
        <v>10260</v>
      </c>
    </row>
    <row r="6" spans="1:15" x14ac:dyDescent="0.25">
      <c r="A6" s="10" t="s">
        <v>46</v>
      </c>
      <c r="F6" s="11">
        <v>6840</v>
      </c>
      <c r="G6" s="11">
        <v>6840</v>
      </c>
      <c r="H6" s="11">
        <v>6840</v>
      </c>
      <c r="I6" s="11">
        <v>6840</v>
      </c>
      <c r="L6">
        <v>6840</v>
      </c>
      <c r="M6">
        <v>6840</v>
      </c>
      <c r="N6">
        <v>6840</v>
      </c>
      <c r="O6">
        <v>6840</v>
      </c>
    </row>
    <row r="7" spans="1:15" x14ac:dyDescent="0.25">
      <c r="A7" s="10" t="s">
        <v>47</v>
      </c>
      <c r="G7" s="11">
        <v>6840</v>
      </c>
      <c r="H7" s="11">
        <v>6840</v>
      </c>
      <c r="I7" s="11">
        <v>6840</v>
      </c>
      <c r="M7">
        <v>6840</v>
      </c>
      <c r="N7">
        <v>6840</v>
      </c>
      <c r="O7">
        <v>6840</v>
      </c>
    </row>
    <row r="8" spans="1:15" x14ac:dyDescent="0.25">
      <c r="A8" s="10" t="s">
        <v>48</v>
      </c>
      <c r="H8" s="11">
        <v>3420</v>
      </c>
      <c r="I8" s="11">
        <v>3420</v>
      </c>
      <c r="N8">
        <v>3420</v>
      </c>
      <c r="O8">
        <v>3420</v>
      </c>
    </row>
    <row r="9" spans="1:15" x14ac:dyDescent="0.25">
      <c r="A9" s="10" t="s">
        <v>49</v>
      </c>
      <c r="I9" s="11">
        <v>3420</v>
      </c>
      <c r="O9">
        <v>3420</v>
      </c>
    </row>
    <row r="10" spans="1:15" x14ac:dyDescent="0.25">
      <c r="A10" s="10" t="s">
        <v>50</v>
      </c>
    </row>
    <row r="11" spans="1:15" x14ac:dyDescent="0.25">
      <c r="A11" s="10" t="s">
        <v>51</v>
      </c>
    </row>
    <row r="12" spans="1:15" x14ac:dyDescent="0.25">
      <c r="A12" s="10" t="s">
        <v>52</v>
      </c>
      <c r="B12">
        <f t="shared" ref="B12:O12" si="0">SUM(B2:B11)</f>
        <v>35510</v>
      </c>
      <c r="C12">
        <f t="shared" si="0"/>
        <v>48315</v>
      </c>
      <c r="D12">
        <f t="shared" si="0"/>
        <v>48770</v>
      </c>
      <c r="E12">
        <f t="shared" si="0"/>
        <v>60830</v>
      </c>
      <c r="F12">
        <f t="shared" si="0"/>
        <v>69470</v>
      </c>
      <c r="G12">
        <f t="shared" si="0"/>
        <v>76310</v>
      </c>
      <c r="H12">
        <f t="shared" si="0"/>
        <v>79730</v>
      </c>
      <c r="I12">
        <f t="shared" si="0"/>
        <v>83150</v>
      </c>
      <c r="J12">
        <f t="shared" si="0"/>
        <v>60135</v>
      </c>
      <c r="K12">
        <f t="shared" si="0"/>
        <v>72195</v>
      </c>
      <c r="L12">
        <f t="shared" si="0"/>
        <v>79035</v>
      </c>
      <c r="M12">
        <f t="shared" si="0"/>
        <v>85875</v>
      </c>
      <c r="N12">
        <f t="shared" si="0"/>
        <v>89295</v>
      </c>
      <c r="O12">
        <f t="shared" si="0"/>
        <v>92715</v>
      </c>
    </row>
    <row r="13" spans="1:15" ht="45" x14ac:dyDescent="0.25">
      <c r="A13" s="10" t="s">
        <v>62</v>
      </c>
      <c r="D13" s="6">
        <f>D4</f>
        <v>10260</v>
      </c>
      <c r="E13" s="6">
        <f>SUM(E4:E11)</f>
        <v>20520</v>
      </c>
      <c r="F13" s="6">
        <f t="shared" ref="F13:I13" si="1">SUM(F4:F11)</f>
        <v>27360</v>
      </c>
      <c r="G13" s="6">
        <f t="shared" si="1"/>
        <v>34200</v>
      </c>
      <c r="H13" s="6">
        <f t="shared" si="1"/>
        <v>37620</v>
      </c>
      <c r="I13" s="6">
        <f t="shared" si="1"/>
        <v>41040</v>
      </c>
    </row>
    <row r="14" spans="1:15" ht="30" x14ac:dyDescent="0.25">
      <c r="A14" s="10" t="s">
        <v>53</v>
      </c>
      <c r="B14">
        <v>5736</v>
      </c>
      <c r="C14">
        <v>11472</v>
      </c>
      <c r="D14">
        <v>5736</v>
      </c>
      <c r="E14">
        <v>5736</v>
      </c>
      <c r="F14">
        <v>5736</v>
      </c>
      <c r="G14">
        <v>5736</v>
      </c>
      <c r="H14">
        <v>5736</v>
      </c>
      <c r="I14">
        <v>5736</v>
      </c>
      <c r="J14">
        <v>11472</v>
      </c>
      <c r="K14">
        <v>11472</v>
      </c>
      <c r="L14">
        <v>11472</v>
      </c>
      <c r="M14">
        <v>11472</v>
      </c>
      <c r="N14">
        <v>11472</v>
      </c>
      <c r="O14">
        <v>11472</v>
      </c>
    </row>
    <row r="15" spans="1:15" ht="30" x14ac:dyDescent="0.25">
      <c r="A15" s="10" t="s">
        <v>54</v>
      </c>
      <c r="D15" s="11">
        <v>1344</v>
      </c>
      <c r="E15" s="11">
        <v>2688</v>
      </c>
      <c r="F15" s="11">
        <v>4032</v>
      </c>
      <c r="G15" s="11">
        <f>SUM(D15*4)</f>
        <v>5376</v>
      </c>
      <c r="H15" s="11">
        <f>SUM(D15*5)</f>
        <v>6720</v>
      </c>
      <c r="I15" s="11">
        <f>SUM(D15*6)</f>
        <v>8064</v>
      </c>
      <c r="J15">
        <v>1344</v>
      </c>
      <c r="K15">
        <v>2688</v>
      </c>
      <c r="L15">
        <v>4032</v>
      </c>
      <c r="M15">
        <v>5376</v>
      </c>
      <c r="N15">
        <f>SUM(J15*5)</f>
        <v>6720</v>
      </c>
      <c r="O15">
        <f>SUM(J15*6)</f>
        <v>8064</v>
      </c>
    </row>
    <row r="16" spans="1:15" ht="30" x14ac:dyDescent="0.25">
      <c r="A16" s="10" t="s">
        <v>61</v>
      </c>
      <c r="D16" s="11">
        <v>3000</v>
      </c>
      <c r="E16" s="11">
        <v>4800</v>
      </c>
      <c r="F16" s="11">
        <v>6600</v>
      </c>
      <c r="G16" s="11">
        <v>6600</v>
      </c>
      <c r="H16" s="11">
        <v>6600</v>
      </c>
      <c r="I16" s="11">
        <v>6600</v>
      </c>
    </row>
    <row r="17" spans="1:15" s="13" customFormat="1" x14ac:dyDescent="0.25">
      <c r="A17" s="13" t="s">
        <v>55</v>
      </c>
      <c r="B17" s="13">
        <f t="shared" ref="B17:O17" si="2">SUM(B12:B15)</f>
        <v>41246</v>
      </c>
      <c r="C17" s="13">
        <f t="shared" si="2"/>
        <v>59787</v>
      </c>
      <c r="D17" s="13">
        <f t="shared" si="2"/>
        <v>66110</v>
      </c>
      <c r="E17" s="13">
        <f t="shared" si="2"/>
        <v>89774</v>
      </c>
      <c r="F17" s="13">
        <f t="shared" si="2"/>
        <v>106598</v>
      </c>
      <c r="G17" s="13">
        <f t="shared" si="2"/>
        <v>121622</v>
      </c>
      <c r="H17" s="13">
        <f t="shared" si="2"/>
        <v>129806</v>
      </c>
      <c r="I17" s="13">
        <f t="shared" si="2"/>
        <v>137990</v>
      </c>
      <c r="J17" s="13">
        <f t="shared" si="2"/>
        <v>72951</v>
      </c>
      <c r="K17" s="13">
        <f t="shared" si="2"/>
        <v>86355</v>
      </c>
      <c r="L17" s="13">
        <f t="shared" si="2"/>
        <v>94539</v>
      </c>
      <c r="M17" s="13">
        <f t="shared" si="2"/>
        <v>102723</v>
      </c>
      <c r="N17" s="13">
        <f t="shared" si="2"/>
        <v>107487</v>
      </c>
      <c r="O17" s="13">
        <f t="shared" si="2"/>
        <v>112251</v>
      </c>
    </row>
    <row r="18" spans="1:15" x14ac:dyDescent="0.25">
      <c r="A18" s="10" t="s">
        <v>56</v>
      </c>
    </row>
    <row r="20" spans="1:15" x14ac:dyDescent="0.25">
      <c r="A20" t="s">
        <v>57</v>
      </c>
    </row>
    <row r="21" spans="1:15" x14ac:dyDescent="0.25">
      <c r="A21" t="s">
        <v>58</v>
      </c>
    </row>
  </sheetData>
  <phoneticPr fontId="0" type="noConversion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Budgetrechner_Solothurn 2022</vt:lpstr>
      <vt:lpstr>Anspruch 2022 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Krause</dc:creator>
  <cp:lastModifiedBy>Krause Irene</cp:lastModifiedBy>
  <cp:lastPrinted>2012-12-20T10:42:33Z</cp:lastPrinted>
  <dcterms:created xsi:type="dcterms:W3CDTF">2010-12-04T14:16:35Z</dcterms:created>
  <dcterms:modified xsi:type="dcterms:W3CDTF">2022-01-17T14:33:36Z</dcterms:modified>
</cp:coreProperties>
</file>